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E30" i="1"/>
  <c r="I14" i="1"/>
  <c r="G16" i="1" l="1"/>
  <c r="H11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2" i="1"/>
  <c r="G14" i="1"/>
  <c r="G15" i="1"/>
  <c r="G13" i="1"/>
  <c r="I13" i="1" s="1"/>
  <c r="G11" i="1"/>
  <c r="I11" i="1" s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<sst xmlns="http://schemas.openxmlformats.org/spreadsheetml/2006/main" count="61" uniqueCount="54">
  <si>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</si>
  <si>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</si>
  <si>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</si>
  <si>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</si>
  <si>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</si>
  <si>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</si>
  <si>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</si>
  <si>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</si>
  <si>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</si>
  <si>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</si>
  <si>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</si>
  <si>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</si>
  <si>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</si>
  <si>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</si>
  <si>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</si>
  <si>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</si>
  <si>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</si>
  <si>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</si>
  <si>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</si>
  <si>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</si>
  <si>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</si>
  <si>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</si>
  <si>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</si>
  <si>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</si>
  <si>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</si>
  <si>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</si>
  <si>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</si>
  <si>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</si>
  <si>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</si>
  <si>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</si>
  <si>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</si>
  <si>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</si>
  <si>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</si>
  <si>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>PO#</t>
  </si>
  <si>
    <t>PO</t>
  </si>
  <si>
    <t>Mike</t>
  </si>
  <si>
    <t>Powder River Coal Peabody</t>
  </si>
  <si>
    <t>Install Welding Booths and arms, Fan</t>
  </si>
  <si>
    <t>YES</t>
  </si>
  <si>
    <t>Tool Inspection</t>
  </si>
  <si>
    <t>SmartVent</t>
  </si>
  <si>
    <t>Booths/Arms</t>
  </si>
  <si>
    <t>Frommelt</t>
  </si>
  <si>
    <t>Curtains</t>
  </si>
  <si>
    <t>Fastenal</t>
  </si>
  <si>
    <t>Pipe Flash</t>
  </si>
  <si>
    <t>K&amp;B Duct</t>
  </si>
  <si>
    <t>Duct</t>
  </si>
  <si>
    <t>Cincinnati Fan</t>
  </si>
  <si>
    <t>Fan</t>
  </si>
  <si>
    <t xml:space="preserve">Airfare: yes    </t>
  </si>
  <si>
    <t>5/9/12-5/11/12</t>
  </si>
  <si>
    <t>Gilette, WY</t>
  </si>
  <si>
    <t>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</si>
</sst>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Fill="1" applyBorder="1"/>
    <xf numFmtId="4" fontId="1" fillId="0" borderId="13" xfId="0" applyNumberFormat="1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E26" sqref="E26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  <col min="9" max="9" width="14.140625" customWidth="1"/>
  </cols>
  <sheetData>
    <row r="2" spans="1:9" ht="15.75" x14ac:dyDescent="0.25">
      <c r="B2" s="1" t="s">
        <v>14</v>
      </c>
      <c r="C2" s="40">
        <v>18200</v>
      </c>
      <c r="D2" s="40"/>
      <c r="E2" s="40"/>
      <c r="F2" s="1"/>
      <c r="G2" s="1" t="s">
        <v>0</v>
      </c>
      <c r="H2" s="27" t="s">
        <v>35</v>
      </c>
      <c r="I2" s="28"/>
    </row>
    <row r="3" spans="1:9" ht="16.5" thickBot="1" x14ac:dyDescent="0.3">
      <c r="B3" s="1" t="s">
        <v>1</v>
      </c>
      <c r="C3" s="30" t="s">
        <v>36</v>
      </c>
      <c r="D3" s="30"/>
      <c r="E3" s="30"/>
      <c r="F3" s="6"/>
      <c r="G3" s="1" t="s">
        <v>33</v>
      </c>
      <c r="H3" s="29">
        <v>300154024</v>
      </c>
      <c r="I3" s="29"/>
    </row>
    <row r="4" spans="1:9" ht="15.75" x14ac:dyDescent="0.25">
      <c r="B4" s="37" t="s">
        <v>2</v>
      </c>
      <c r="C4" s="38"/>
      <c r="D4" s="38"/>
      <c r="E4" s="38"/>
      <c r="F4" s="38"/>
      <c r="G4" s="38"/>
      <c r="H4" s="38"/>
      <c r="I4" s="39"/>
    </row>
    <row r="5" spans="1:9" ht="15.75" x14ac:dyDescent="0.25">
      <c r="B5" s="31" t="s">
        <v>37</v>
      </c>
      <c r="C5" s="32"/>
      <c r="D5" s="32"/>
      <c r="E5" s="32"/>
      <c r="F5" s="32"/>
      <c r="G5" s="32"/>
      <c r="H5" s="32"/>
      <c r="I5" s="33"/>
    </row>
    <row r="6" spans="1:9" ht="16.5" thickBot="1" x14ac:dyDescent="0.3">
      <c r="B6" s="34"/>
      <c r="C6" s="35"/>
      <c r="D6" s="35"/>
      <c r="E6" s="35"/>
      <c r="F6" s="35"/>
      <c r="G6" s="35"/>
      <c r="H6" s="35"/>
      <c r="I6" s="36"/>
    </row>
    <row r="7" spans="1:9" ht="15.75" x14ac:dyDescent="0.25">
      <c r="C7" s="1" t="s">
        <v>15</v>
      </c>
      <c r="D7" s="1"/>
      <c r="E7" s="1"/>
      <c r="F7" s="1"/>
      <c r="G7" s="3" t="s">
        <v>31</v>
      </c>
      <c r="H7" s="1"/>
      <c r="I7" s="1"/>
    </row>
    <row r="8" spans="1:9" ht="15.75" x14ac:dyDescent="0.25">
      <c r="C8" s="1" t="s">
        <v>16</v>
      </c>
      <c r="D8" s="1"/>
      <c r="G8" s="3" t="s">
        <v>31</v>
      </c>
      <c r="H8" s="1"/>
      <c r="I8" s="1"/>
    </row>
    <row r="9" spans="1:9" ht="15.75" x14ac:dyDescent="0.25">
      <c r="C9" s="4" t="s">
        <v>17</v>
      </c>
      <c r="D9" s="15"/>
      <c r="G9" s="3" t="s">
        <v>38</v>
      </c>
      <c r="H9" s="1" t="s">
        <v>39</v>
      </c>
      <c r="I9" s="1"/>
    </row>
    <row r="10" spans="1:9" ht="33" customHeight="1" x14ac:dyDescent="0.25">
      <c r="A10" s="43" t="s">
        <v>28</v>
      </c>
      <c r="B10" s="2" t="s">
        <v>18</v>
      </c>
      <c r="C10" s="2" t="s">
        <v>19</v>
      </c>
      <c r="D10" s="5" t="s">
        <v>34</v>
      </c>
      <c r="E10" s="5" t="s">
        <v>20</v>
      </c>
      <c r="F10" s="5" t="s">
        <v>3</v>
      </c>
      <c r="G10" s="5" t="s">
        <v>4</v>
      </c>
      <c r="H10" s="11" t="s">
        <v>32</v>
      </c>
      <c r="I10" s="5" t="s">
        <v>5</v>
      </c>
    </row>
    <row r="11" spans="1:9" ht="15.75" x14ac:dyDescent="0.25">
      <c r="A11" s="43"/>
      <c r="B11" s="2" t="s">
        <v>40</v>
      </c>
      <c r="C11" s="5" t="s">
        <v>41</v>
      </c>
      <c r="D11" s="5">
        <v>4217</v>
      </c>
      <c r="E11" s="10">
        <v>12768</v>
      </c>
      <c r="F11" s="2">
        <v>1</v>
      </c>
      <c r="G11" s="10">
        <f>E11*F11</f>
        <v>12768</v>
      </c>
      <c r="H11" s="10">
        <f>14340+6540</f>
        <v>20880</v>
      </c>
      <c r="I11" s="9">
        <f>1-(SUM(G11:G12)/H11)</f>
        <v>0.32491091954022988</v>
      </c>
    </row>
    <row r="12" spans="1:9" ht="15.75" x14ac:dyDescent="0.25">
      <c r="A12" s="43"/>
      <c r="B12" s="2" t="s">
        <v>42</v>
      </c>
      <c r="C12" s="5" t="s">
        <v>43</v>
      </c>
      <c r="D12" s="5">
        <v>4317</v>
      </c>
      <c r="E12" s="10">
        <v>221.31</v>
      </c>
      <c r="F12" s="2">
        <v>6</v>
      </c>
      <c r="G12" s="10">
        <f>E12*F12</f>
        <v>1327.8600000000001</v>
      </c>
      <c r="H12" s="10"/>
      <c r="I12" s="9"/>
    </row>
    <row r="13" spans="1:9" ht="15.75" x14ac:dyDescent="0.25">
      <c r="A13" s="43"/>
      <c r="B13" s="12" t="s">
        <v>48</v>
      </c>
      <c r="C13" s="5" t="s">
        <v>49</v>
      </c>
      <c r="D13" s="5">
        <v>4336</v>
      </c>
      <c r="E13" s="10">
        <v>3183</v>
      </c>
      <c r="F13" s="2">
        <v>1</v>
      </c>
      <c r="G13" s="10">
        <f>E13*F13</f>
        <v>3183</v>
      </c>
      <c r="H13" s="10">
        <v>5879</v>
      </c>
      <c r="I13" s="9">
        <f t="shared" ref="I13" si="0">1-(G13/H13)</f>
        <v>0.45858139139309406</v>
      </c>
    </row>
    <row r="14" spans="1:9" ht="15.75" x14ac:dyDescent="0.25">
      <c r="A14" s="43"/>
      <c r="B14" s="2" t="s">
        <v>46</v>
      </c>
      <c r="C14" s="5" t="s">
        <v>47</v>
      </c>
      <c r="D14" s="5">
        <v>4472</v>
      </c>
      <c r="E14" s="10">
        <v>1375.17</v>
      </c>
      <c r="F14" s="2">
        <v>1</v>
      </c>
      <c r="G14" s="10">
        <f t="shared" ref="G14:G16" si="1">E14*F14</f>
        <v>1375.17</v>
      </c>
      <c r="H14" s="10">
        <v>4269</v>
      </c>
      <c r="I14" s="9">
        <f>1-((SUM(G14:G20)-G21)/H14)</f>
        <v>0.22689622862497083</v>
      </c>
    </row>
    <row r="15" spans="1:9" ht="15.75" x14ac:dyDescent="0.25">
      <c r="A15" s="43"/>
      <c r="B15" s="2" t="s">
        <v>44</v>
      </c>
      <c r="C15" s="5" t="s">
        <v>45</v>
      </c>
      <c r="D15" s="5">
        <v>4318</v>
      </c>
      <c r="E15" s="10">
        <v>213.77</v>
      </c>
      <c r="F15" s="2">
        <v>1</v>
      </c>
      <c r="G15" s="10">
        <f t="shared" si="1"/>
        <v>213.77</v>
      </c>
      <c r="H15" s="10"/>
      <c r="I15" s="9"/>
    </row>
    <row r="16" spans="1:9" ht="15.75" x14ac:dyDescent="0.25">
      <c r="A16" s="43"/>
      <c r="B16" s="16" t="s">
        <v>46</v>
      </c>
      <c r="C16" s="7" t="s">
        <v>47</v>
      </c>
      <c r="D16" s="7">
        <v>4372</v>
      </c>
      <c r="E16" s="17">
        <v>198.92</v>
      </c>
      <c r="F16" s="16">
        <v>1</v>
      </c>
      <c r="G16" s="17">
        <f t="shared" si="1"/>
        <v>198.92</v>
      </c>
      <c r="I16" s="9"/>
    </row>
    <row r="17" spans="1:9" ht="15.75" x14ac:dyDescent="0.25">
      <c r="A17" s="43"/>
      <c r="B17" s="2"/>
      <c r="C17" s="5"/>
      <c r="D17" s="5"/>
      <c r="E17" s="10"/>
      <c r="F17" s="2"/>
      <c r="G17" s="10"/>
      <c r="H17" s="10"/>
      <c r="I17" s="9"/>
    </row>
    <row r="18" spans="1:9" ht="15.75" x14ac:dyDescent="0.25">
      <c r="A18" s="43"/>
      <c r="B18" s="45"/>
      <c r="C18" s="46"/>
      <c r="D18" s="14"/>
      <c r="E18" s="10"/>
      <c r="F18" s="2"/>
      <c r="G18" s="10"/>
      <c r="H18" s="10"/>
      <c r="I18" s="9"/>
    </row>
    <row r="19" spans="1:9" ht="15.75" x14ac:dyDescent="0.25">
      <c r="A19" s="43"/>
      <c r="B19" s="45" t="s">
        <v>11</v>
      </c>
      <c r="C19" s="46"/>
      <c r="D19" s="14">
        <v>0</v>
      </c>
      <c r="E19" s="10">
        <v>2529.89</v>
      </c>
      <c r="F19" s="2">
        <v>1</v>
      </c>
      <c r="G19" s="10">
        <f t="shared" ref="G19:G21" si="2">E19</f>
        <v>2529.89</v>
      </c>
      <c r="H19" s="10"/>
      <c r="I19" s="9"/>
    </row>
    <row r="20" spans="1:9" ht="15.75" x14ac:dyDescent="0.25">
      <c r="A20" s="43"/>
      <c r="B20" s="45" t="s">
        <v>12</v>
      </c>
      <c r="C20" s="46"/>
      <c r="D20" s="14"/>
      <c r="E20" s="10">
        <v>95.4</v>
      </c>
      <c r="F20" s="2">
        <v>1</v>
      </c>
      <c r="G20" s="10">
        <f t="shared" si="2"/>
        <v>95.4</v>
      </c>
      <c r="H20" s="10"/>
      <c r="I20" s="9"/>
    </row>
    <row r="21" spans="1:9" ht="15.75" x14ac:dyDescent="0.25">
      <c r="A21" s="43"/>
      <c r="B21" s="45" t="s">
        <v>22</v>
      </c>
      <c r="C21" s="46"/>
      <c r="D21" s="14"/>
      <c r="E21" s="10">
        <v>1112.77</v>
      </c>
      <c r="F21" s="2"/>
      <c r="G21" s="10">
        <f t="shared" si="2"/>
        <v>1112.77</v>
      </c>
      <c r="H21" s="10"/>
      <c r="I21" s="9"/>
    </row>
    <row r="22" spans="1:9" ht="26.25" x14ac:dyDescent="0.4">
      <c r="A22" s="43"/>
      <c r="B22" s="41" t="s">
        <v>26</v>
      </c>
      <c r="C22" s="42"/>
      <c r="D22" s="13"/>
      <c r="E22" s="2"/>
      <c r="F22" s="2"/>
      <c r="G22" s="10">
        <f>SUM(G11:G20)-G21</f>
        <v>20579.239999999998</v>
      </c>
      <c r="H22" s="10">
        <f>SUM(H11:H20)</f>
        <v>31028</v>
      </c>
      <c r="I22" s="9">
        <f t="shared" ref="I22" si="3">1-(G22/H22)</f>
        <v>0.33675261054531402</v>
      </c>
    </row>
    <row r="23" spans="1:9" ht="15.75" x14ac:dyDescent="0.25">
      <c r="B23" s="1" t="s">
        <v>6</v>
      </c>
      <c r="C23" s="1"/>
      <c r="D23" s="1"/>
      <c r="E23" s="8" t="s">
        <v>51</v>
      </c>
      <c r="F23" s="8"/>
      <c r="G23" s="1"/>
      <c r="H23" s="1"/>
      <c r="I23" s="1"/>
    </row>
    <row r="24" spans="1:9" ht="15.75" x14ac:dyDescent="0.25">
      <c r="B24" s="1" t="s">
        <v>7</v>
      </c>
      <c r="C24" s="28" t="s">
        <v>52</v>
      </c>
      <c r="D24" s="28"/>
      <c r="E24" s="28"/>
      <c r="F24" s="28"/>
      <c r="G24" s="28"/>
      <c r="H24" s="28"/>
      <c r="I24" s="28"/>
    </row>
    <row r="25" spans="1:9" ht="15.75" x14ac:dyDescent="0.25">
      <c r="B25" s="4" t="s">
        <v>27</v>
      </c>
      <c r="C25" s="47" t="s">
        <v>53</v>
      </c>
      <c r="D25" s="47"/>
      <c r="E25" s="47"/>
      <c r="F25" s="47"/>
      <c r="G25" s="47"/>
      <c r="H25" s="47"/>
      <c r="I25" s="47"/>
    </row>
    <row r="26" spans="1:9" ht="37.5" customHeight="1" x14ac:dyDescent="0.25">
      <c r="A26" s="43" t="s">
        <v>29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21</v>
      </c>
      <c r="I26" s="5" t="s">
        <v>5</v>
      </c>
    </row>
    <row r="27" spans="1:9" ht="15.75" x14ac:dyDescent="0.25">
      <c r="A27" s="43"/>
      <c r="B27" s="45" t="s">
        <v>24</v>
      </c>
      <c r="C27" s="46"/>
      <c r="D27" s="14"/>
      <c r="E27" s="2">
        <v>62</v>
      </c>
      <c r="F27" s="5">
        <v>26</v>
      </c>
      <c r="G27" s="10">
        <f>E27*F27</f>
        <v>1612</v>
      </c>
      <c r="H27" s="10">
        <v>5090</v>
      </c>
      <c r="I27" s="9">
        <f>1-((G27+G28)/H27)</f>
        <v>6.8172888015717081E-2</v>
      </c>
    </row>
    <row r="28" spans="1:9" ht="15.75" x14ac:dyDescent="0.25">
      <c r="A28" s="43"/>
      <c r="B28" s="45" t="s">
        <v>25</v>
      </c>
      <c r="C28" s="46"/>
      <c r="D28" s="14"/>
      <c r="E28" s="2">
        <v>62</v>
      </c>
      <c r="F28" s="5">
        <f>2*(0.5+11+13.75)</f>
        <v>50.5</v>
      </c>
      <c r="G28" s="10">
        <f t="shared" ref="G28:G30" si="4">E28*F28</f>
        <v>3131</v>
      </c>
      <c r="H28" s="10"/>
      <c r="I28" s="9"/>
    </row>
    <row r="29" spans="1:9" ht="15.75" x14ac:dyDescent="0.25">
      <c r="A29" s="43"/>
      <c r="B29" s="45" t="s">
        <v>10</v>
      </c>
      <c r="C29" s="46"/>
      <c r="D29" s="14"/>
      <c r="E29" s="2"/>
      <c r="F29" s="2"/>
      <c r="G29" s="10">
        <f t="shared" si="4"/>
        <v>0</v>
      </c>
      <c r="H29" s="10"/>
      <c r="I29" s="2"/>
    </row>
    <row r="30" spans="1:9" ht="15.75" x14ac:dyDescent="0.25">
      <c r="A30" s="43"/>
      <c r="B30" s="45" t="s">
        <v>50</v>
      </c>
      <c r="C30" s="46"/>
      <c r="D30" s="14"/>
      <c r="E30" s="2">
        <f>657.8+25</f>
        <v>682.8</v>
      </c>
      <c r="F30" s="2">
        <v>1</v>
      </c>
      <c r="G30" s="10">
        <f t="shared" si="4"/>
        <v>682.8</v>
      </c>
      <c r="H30" s="10"/>
      <c r="I30" s="2"/>
    </row>
    <row r="31" spans="1:9" ht="15.75" x14ac:dyDescent="0.25">
      <c r="A31" s="43"/>
      <c r="B31" s="45" t="s">
        <v>23</v>
      </c>
      <c r="C31" s="46"/>
      <c r="D31" s="14"/>
      <c r="E31" s="2"/>
      <c r="F31" s="2"/>
      <c r="G31" s="10"/>
      <c r="H31" s="10"/>
      <c r="I31" s="2"/>
    </row>
    <row r="32" spans="1:9" ht="15.75" x14ac:dyDescent="0.25">
      <c r="A32" s="43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43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43"/>
      <c r="B34" s="2" t="s">
        <v>13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43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43"/>
      <c r="B36" s="41" t="s">
        <v>26</v>
      </c>
      <c r="C36" s="42"/>
      <c r="D36" s="13"/>
      <c r="E36" s="2"/>
      <c r="F36" s="2"/>
      <c r="G36" s="10">
        <f>SUM(G27:G34)</f>
        <v>5425.8</v>
      </c>
      <c r="H36" s="10">
        <f>SUM(H27:H34)</f>
        <v>5090</v>
      </c>
      <c r="I36" s="9">
        <f>1-(G36/H36)</f>
        <v>-6.5972495088408634E-2</v>
      </c>
    </row>
    <row r="37" spans="1:9" ht="15.75" customHeight="1" x14ac:dyDescent="0.25">
      <c r="A37" s="44"/>
      <c r="B37" s="18"/>
      <c r="C37" s="19"/>
      <c r="D37" s="19"/>
      <c r="E37" s="19"/>
      <c r="F37" s="19"/>
      <c r="G37" s="19"/>
      <c r="H37" s="19"/>
      <c r="I37" s="20"/>
    </row>
    <row r="38" spans="1:9" ht="15.75" customHeight="1" x14ac:dyDescent="0.25">
      <c r="A38" s="44"/>
      <c r="B38" s="21"/>
      <c r="C38" s="22"/>
      <c r="D38" s="22"/>
      <c r="E38" s="22"/>
      <c r="F38" s="22"/>
      <c r="G38" s="22"/>
      <c r="H38" s="22"/>
      <c r="I38" s="23"/>
    </row>
    <row r="39" spans="1:9" ht="15.75" customHeight="1" x14ac:dyDescent="0.25">
      <c r="B39" s="24"/>
      <c r="C39" s="25"/>
      <c r="D39" s="25"/>
      <c r="E39" s="25"/>
      <c r="F39" s="25"/>
      <c r="G39" s="25"/>
      <c r="H39" s="25"/>
      <c r="I39" s="26"/>
    </row>
    <row r="40" spans="1:9" ht="26.25" x14ac:dyDescent="0.4">
      <c r="B40" s="41" t="s">
        <v>30</v>
      </c>
      <c r="C40" s="42"/>
      <c r="D40" s="13"/>
      <c r="E40" s="2"/>
      <c r="F40" s="2"/>
      <c r="G40" s="10">
        <f>G36+G22</f>
        <v>26005.039999999997</v>
      </c>
      <c r="H40" s="10">
        <f>H36+H22</f>
        <v>36118</v>
      </c>
      <c r="I40" s="9">
        <f>1-(G40/H40)</f>
        <v>0.27999778503793127</v>
      </c>
    </row>
  </sheetData>
  <mergeCells count="24"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  <mergeCell ref="B37:I39"/>
    <mergeCell ref="H2:I2"/>
    <mergeCell ref="H3:I3"/>
    <mergeCell ref="C3:E3"/>
    <mergeCell ref="B5:I5"/>
    <mergeCell ref="B6:I6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2012-07-26T21:32:20Z</cp:lastPrinted>
  <dcterms:created xsi:type="dcterms:W3CDTF">2012-01-02T19:49:58Z</dcterms:created>
  <dcterms:modified xsi:type="dcterms:W3CDTF">2012-07-26T21:32:23Z</dcterms:modified>
</cp:coreProperties>
</file>