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8" i="1"/>
  <c r="P18" i="1"/>
  <c r="L18" i="1"/>
  <c r="I19" i="1"/>
  <c r="Q14" i="1"/>
  <c r="Q12" i="1"/>
  <c r="Q13" i="1"/>
  <c r="N19" i="1" l="1"/>
  <c r="N22" i="1" s="1"/>
  <c r="P13" i="1" l="1"/>
  <c r="I12" i="1" l="1"/>
  <c r="P12" i="1" s="1"/>
  <c r="E12" i="1" l="1"/>
  <c r="E14" i="1"/>
  <c r="E11" i="1"/>
  <c r="P17" i="1" l="1"/>
  <c r="Q17" i="1" s="1"/>
  <c r="P16" i="1"/>
  <c r="Q16" i="1" s="1"/>
  <c r="I15" i="1"/>
  <c r="P15" i="1" s="1"/>
  <c r="I14" i="1"/>
  <c r="P14" i="1" s="1"/>
  <c r="P11" i="1"/>
  <c r="Q11" i="1" s="1"/>
  <c r="K16" i="1" l="1"/>
  <c r="L16" i="1" s="1"/>
  <c r="K11" i="1"/>
  <c r="K17" i="1"/>
  <c r="L17" i="1" s="1"/>
  <c r="K15" i="1"/>
  <c r="L15" i="1" s="1"/>
  <c r="E19" i="1"/>
  <c r="K14" i="1"/>
  <c r="L14" i="1" s="1"/>
  <c r="K13" i="1"/>
  <c r="L13" i="1" s="1"/>
  <c r="K12" i="1"/>
  <c r="L12" i="1" s="1"/>
  <c r="E22" i="1" l="1"/>
  <c r="K19" i="1"/>
  <c r="P19" i="1"/>
  <c r="I22" i="1"/>
  <c r="L11" i="1"/>
  <c r="K22" i="1"/>
  <c r="L22" i="1" l="1"/>
  <c r="Q19" i="1"/>
  <c r="P22" i="1"/>
  <c r="Q22" i="1" s="1"/>
  <c r="L19" i="1"/>
</calcChain>
</file>

<file path=xl/sharedStrings.xml><?xml version="1.0" encoding="utf-8"?>
<sst xmlns="http://schemas.openxmlformats.org/spreadsheetml/2006/main" count="47" uniqueCount="38">
  <si>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</si>
  <si>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</si>
  <si>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</si>
  <si>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</si>
  <si>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</si>
  <si>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</si>
  <si>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</si>
  <si>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</si>
  <si>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</si>
  <si>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</si>
  <si>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</si>
  <si>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</si>
  <si>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</si>
  <si>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</si>
  <si>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</si>
  <si>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</si>
  <si>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</si>
  <si>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</si>
  <si>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</si>
  <si>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</si>
  <si>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</si>
  <si>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</si>
  <si>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</si>
  <si>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</si>
  <si>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</si>
  <si>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</si>
  <si>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In Process</t>
  </si>
  <si>
    <t>1630 Arms</t>
  </si>
  <si>
    <t>Duct</t>
  </si>
  <si>
    <t>Avani</t>
  </si>
  <si>
    <t>SDC-AT-3-18 with control panel and 40hp fan</t>
  </si>
  <si>
    <t>KB</t>
  </si>
  <si>
    <t>Spartanburg CC</t>
  </si>
  <si>
    <t>red: projected with 35% margin</t>
  </si>
  <si>
    <t>Stainless Hood</t>
  </si>
  <si>
    <t>BR-006</t>
  </si>
  <si>
    <t>Referral</t>
  </si>
  <si>
    <t>Airgas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</si>
</sst>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6" fillId="0" borderId="0" xfId="0" applyFont="1"/>
    <xf numFmtId="1" fontId="6" fillId="0" borderId="0" xfId="0" applyNumberFormat="1" applyFont="1"/>
    <xf numFmtId="0" fontId="5" fillId="0" borderId="0" xfId="0" applyFont="1"/>
    <xf numFmtId="0" fontId="7" fillId="0" borderId="0" xfId="0" applyFont="1"/>
    <xf numFmtId="1" fontId="7" fillId="0" borderId="0" xfId="0" applyNumberFormat="1" applyFont="1"/>
    <xf numFmtId="0" fontId="6" fillId="0" borderId="1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workbookViewId="0">
      <selection activeCell="B8" sqref="B8"/>
    </sheetView>
  </sheetViews>
  <sheetFormatPr defaultRowHeight="15" x14ac:dyDescent="0.25"/>
  <cols>
    <col min="1" max="1" width="13.28515625" customWidth="1"/>
    <col min="2" max="2" width="29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32</v>
      </c>
    </row>
    <row r="5" spans="1:17" x14ac:dyDescent="0.25">
      <c r="A5" t="s">
        <v>2</v>
      </c>
      <c r="B5" s="15">
        <v>42220</v>
      </c>
    </row>
    <row r="6" spans="1:17" x14ac:dyDescent="0.25">
      <c r="A6" t="s">
        <v>25</v>
      </c>
      <c r="B6" s="30" t="s">
        <v>26</v>
      </c>
    </row>
    <row r="7" spans="1:17" x14ac:dyDescent="0.25">
      <c r="A7" t="s">
        <v>17</v>
      </c>
      <c r="B7" s="16" t="s">
        <v>31</v>
      </c>
    </row>
    <row r="8" spans="1:17" ht="15.75" thickBot="1" x14ac:dyDescent="0.3">
      <c r="A8" t="s">
        <v>18</v>
      </c>
      <c r="B8" s="16"/>
    </row>
    <row r="9" spans="1:17" x14ac:dyDescent="0.25">
      <c r="A9" t="s">
        <v>19</v>
      </c>
      <c r="B9" s="16">
        <v>1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s="10" t="s">
        <v>30</v>
      </c>
      <c r="C11">
        <v>25442</v>
      </c>
      <c r="D11">
        <v>1</v>
      </c>
      <c r="E11" s="9">
        <f>D11*C11</f>
        <v>25442</v>
      </c>
      <c r="H11">
        <v>1</v>
      </c>
      <c r="I11">
        <v>32226</v>
      </c>
      <c r="K11">
        <f t="shared" ref="K11:K19" si="0">I11-E11</f>
        <v>6784</v>
      </c>
      <c r="L11" s="2">
        <f t="shared" ref="L11:L18" si="1">K11/E11</f>
        <v>0.26664570395409165</v>
      </c>
      <c r="N11" s="27">
        <v>25442</v>
      </c>
      <c r="O11" s="25"/>
      <c r="P11" s="25">
        <f>I11-N11</f>
        <v>6784</v>
      </c>
      <c r="Q11" s="31">
        <f t="shared" ref="Q11:Q19" si="2">P11/N11</f>
        <v>0.26664570395409165</v>
      </c>
    </row>
    <row r="12" spans="1:17" ht="30" customHeight="1" x14ac:dyDescent="0.25">
      <c r="A12" t="s">
        <v>3</v>
      </c>
      <c r="B12" t="s">
        <v>27</v>
      </c>
      <c r="C12">
        <v>353</v>
      </c>
      <c r="D12">
        <v>16</v>
      </c>
      <c r="E12" s="9">
        <f t="shared" ref="E12:E14" si="3">D12*C12</f>
        <v>5648</v>
      </c>
      <c r="G12">
        <v>968.05</v>
      </c>
      <c r="H12">
        <v>16</v>
      </c>
      <c r="I12">
        <f t="shared" ref="I12:I15" si="4">D12*G12</f>
        <v>15488.8</v>
      </c>
      <c r="K12">
        <f t="shared" si="0"/>
        <v>9840.7999999999993</v>
      </c>
      <c r="L12" s="2">
        <f t="shared" si="1"/>
        <v>1.7423512747875354</v>
      </c>
      <c r="N12" s="27">
        <v>5648</v>
      </c>
      <c r="O12" s="25"/>
      <c r="P12" s="25">
        <f t="shared" ref="P12:P19" si="5">I12-N12</f>
        <v>9840.7999999999993</v>
      </c>
      <c r="Q12" s="31">
        <f t="shared" si="2"/>
        <v>1.7423512747875354</v>
      </c>
    </row>
    <row r="13" spans="1:17" ht="30" customHeight="1" x14ac:dyDescent="0.25">
      <c r="A13" t="s">
        <v>3</v>
      </c>
      <c r="B13" t="s">
        <v>28</v>
      </c>
      <c r="C13" s="37">
        <v>11444</v>
      </c>
      <c r="D13" s="37">
        <v>1</v>
      </c>
      <c r="E13" s="38">
        <v>11444</v>
      </c>
      <c r="H13">
        <v>1</v>
      </c>
      <c r="I13">
        <v>17148</v>
      </c>
      <c r="K13">
        <f t="shared" si="0"/>
        <v>5704</v>
      </c>
      <c r="L13" s="2">
        <f t="shared" si="1"/>
        <v>0.49842712338343237</v>
      </c>
      <c r="N13" s="27">
        <v>11444</v>
      </c>
      <c r="O13" s="25"/>
      <c r="P13" s="25">
        <f t="shared" si="5"/>
        <v>5704</v>
      </c>
      <c r="Q13" s="31">
        <f t="shared" si="2"/>
        <v>0.49842712338343237</v>
      </c>
    </row>
    <row r="14" spans="1:17" ht="30" customHeight="1" x14ac:dyDescent="0.25">
      <c r="A14" t="s">
        <v>3</v>
      </c>
      <c r="B14" t="s">
        <v>34</v>
      </c>
      <c r="C14">
        <v>1600</v>
      </c>
      <c r="D14">
        <v>1</v>
      </c>
      <c r="E14" s="9">
        <f t="shared" si="3"/>
        <v>1600</v>
      </c>
      <c r="H14">
        <v>1</v>
      </c>
      <c r="I14">
        <f t="shared" si="4"/>
        <v>0</v>
      </c>
      <c r="K14">
        <f t="shared" si="0"/>
        <v>-1600</v>
      </c>
      <c r="L14" s="2">
        <f t="shared" si="1"/>
        <v>-1</v>
      </c>
      <c r="N14" s="27">
        <v>1600</v>
      </c>
      <c r="O14" s="25"/>
      <c r="P14" s="25">
        <f t="shared" si="5"/>
        <v>-1600</v>
      </c>
      <c r="Q14" s="31">
        <f t="shared" si="2"/>
        <v>-1</v>
      </c>
    </row>
    <row r="15" spans="1:17" ht="30" customHeight="1" x14ac:dyDescent="0.25">
      <c r="A15" t="s">
        <v>3</v>
      </c>
      <c r="B15" t="s">
        <v>35</v>
      </c>
      <c r="D15">
        <v>16</v>
      </c>
      <c r="E15" s="9">
        <v>560</v>
      </c>
      <c r="I15">
        <f t="shared" si="4"/>
        <v>0</v>
      </c>
      <c r="K15">
        <f t="shared" si="0"/>
        <v>-560</v>
      </c>
      <c r="L15" s="2">
        <f t="shared" si="1"/>
        <v>-1</v>
      </c>
      <c r="N15" s="27">
        <v>560</v>
      </c>
      <c r="O15" s="25"/>
      <c r="P15" s="25">
        <f t="shared" si="5"/>
        <v>-560</v>
      </c>
      <c r="Q15" s="31">
        <f t="shared" si="2"/>
        <v>-1</v>
      </c>
    </row>
    <row r="16" spans="1:17" ht="30" customHeight="1" x14ac:dyDescent="0.25">
      <c r="A16" t="s">
        <v>4</v>
      </c>
      <c r="B16" t="s">
        <v>29</v>
      </c>
      <c r="C16" s="34">
        <v>10582</v>
      </c>
      <c r="D16">
        <v>1</v>
      </c>
      <c r="E16" s="35">
        <v>10582</v>
      </c>
      <c r="I16">
        <v>16280</v>
      </c>
      <c r="K16">
        <f t="shared" si="0"/>
        <v>5698</v>
      </c>
      <c r="L16" s="2">
        <f t="shared" si="1"/>
        <v>0.53846153846153844</v>
      </c>
      <c r="N16" s="39">
        <v>10582</v>
      </c>
      <c r="O16" s="25"/>
      <c r="P16" s="25">
        <f t="shared" si="5"/>
        <v>5698</v>
      </c>
      <c r="Q16" s="31">
        <f t="shared" si="2"/>
        <v>0.53846153846153844</v>
      </c>
    </row>
    <row r="17" spans="1:17" ht="30" customHeight="1" x14ac:dyDescent="0.25">
      <c r="A17" t="s">
        <v>5</v>
      </c>
      <c r="B17" t="s">
        <v>7</v>
      </c>
      <c r="C17" s="37"/>
      <c r="D17">
        <v>1</v>
      </c>
      <c r="E17" s="35">
        <v>3708</v>
      </c>
      <c r="I17">
        <v>5716</v>
      </c>
      <c r="K17">
        <f t="shared" si="0"/>
        <v>2008</v>
      </c>
      <c r="L17" s="2">
        <f t="shared" si="1"/>
        <v>0.54153182308522119</v>
      </c>
      <c r="N17" s="39">
        <v>3708</v>
      </c>
      <c r="O17" s="25"/>
      <c r="P17" s="25">
        <f t="shared" si="5"/>
        <v>2008</v>
      </c>
      <c r="Q17" s="31">
        <f t="shared" si="2"/>
        <v>0.54153182308522119</v>
      </c>
    </row>
    <row r="18" spans="1:17" ht="30" customHeight="1" x14ac:dyDescent="0.25">
      <c r="A18" t="s">
        <v>36</v>
      </c>
      <c r="B18" t="s">
        <v>37</v>
      </c>
      <c r="C18" s="37">
        <v>4229</v>
      </c>
      <c r="D18">
        <v>1</v>
      </c>
      <c r="E18" s="38">
        <v>4229</v>
      </c>
      <c r="H18">
        <v>1</v>
      </c>
      <c r="I18">
        <v>0</v>
      </c>
      <c r="L18" s="2">
        <f t="shared" si="1"/>
        <v>0</v>
      </c>
      <c r="N18" s="27">
        <v>4229</v>
      </c>
      <c r="O18" s="25"/>
      <c r="P18" s="25">
        <f t="shared" si="5"/>
        <v>-4229</v>
      </c>
      <c r="Q18" s="31">
        <f t="shared" si="2"/>
        <v>-1</v>
      </c>
    </row>
    <row r="19" spans="1:17" s="6" customFormat="1" ht="30" customHeight="1" x14ac:dyDescent="0.25">
      <c r="B19" s="6" t="s">
        <v>20</v>
      </c>
      <c r="E19" s="6">
        <f>SUM(E11:E17)</f>
        <v>58984</v>
      </c>
      <c r="I19" s="11">
        <f>SUM(I11:I18)</f>
        <v>86858.8</v>
      </c>
      <c r="K19" s="6">
        <f t="shared" si="0"/>
        <v>27874.800000000003</v>
      </c>
      <c r="L19" s="7">
        <f>K19/E19</f>
        <v>0.47258239522582401</v>
      </c>
      <c r="N19" s="28">
        <f>SUM(N11:N17)</f>
        <v>58984</v>
      </c>
      <c r="O19" s="29"/>
      <c r="P19" s="29">
        <f t="shared" si="5"/>
        <v>27874.800000000003</v>
      </c>
      <c r="Q19" s="33">
        <f t="shared" si="2"/>
        <v>0.47258239522582401</v>
      </c>
    </row>
    <row r="20" spans="1:17" ht="30" customHeight="1" x14ac:dyDescent="0.25">
      <c r="A20" t="s">
        <v>21</v>
      </c>
      <c r="D20" s="34"/>
      <c r="E20">
        <v>0</v>
      </c>
      <c r="N20" s="27"/>
      <c r="O20" s="25"/>
      <c r="P20" s="25"/>
      <c r="Q20" s="26"/>
    </row>
    <row r="21" spans="1:17" ht="30" customHeight="1" x14ac:dyDescent="0.25">
      <c r="A21" s="10" t="s">
        <v>22</v>
      </c>
      <c r="D21">
        <v>1</v>
      </c>
      <c r="E21">
        <v>1350</v>
      </c>
      <c r="H21">
        <v>1</v>
      </c>
      <c r="I21">
        <v>0</v>
      </c>
      <c r="N21" s="27">
        <v>1350</v>
      </c>
      <c r="O21" s="25"/>
      <c r="P21" s="25"/>
      <c r="Q21" s="26"/>
    </row>
    <row r="22" spans="1:17" ht="30" customHeight="1" thickBot="1" x14ac:dyDescent="0.3">
      <c r="B22" s="6" t="s">
        <v>23</v>
      </c>
      <c r="E22" s="11">
        <f>SUM(E19,E20:E21)</f>
        <v>60334</v>
      </c>
      <c r="F22" s="8"/>
      <c r="G22" s="8"/>
      <c r="H22" s="8"/>
      <c r="I22" s="11">
        <f>SUM(I19,I20:I21)</f>
        <v>86858.8</v>
      </c>
      <c r="J22" s="8"/>
      <c r="K22" s="11">
        <f>SUM(K11:K17,K20:K21)</f>
        <v>27874.799999999999</v>
      </c>
      <c r="L22" s="7">
        <f>K22/E22</f>
        <v>0.46200815460602646</v>
      </c>
      <c r="N22" s="17">
        <f>SUM(N19:N21)</f>
        <v>60334</v>
      </c>
      <c r="O22" s="18"/>
      <c r="P22" s="19">
        <f>SUM(P19:P21)</f>
        <v>27874.800000000003</v>
      </c>
      <c r="Q22" s="32">
        <f>P22/N22</f>
        <v>0.46200815460602651</v>
      </c>
    </row>
    <row r="24" spans="1:17" x14ac:dyDescent="0.25">
      <c r="B24" s="36" t="s">
        <v>33</v>
      </c>
    </row>
    <row r="26" spans="1:17" x14ac:dyDescent="0.25">
      <c r="L26" s="1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8" spans="12:12" x14ac:dyDescent="0.25">
      <c r="L38" s="2"/>
    </row>
  </sheetData>
  <printOptions gridLines="1"/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2015-07-09T12:45:49Z</cp:lastPrinted>
  <dcterms:created xsi:type="dcterms:W3CDTF">2015-02-25T16:23:54Z</dcterms:created>
  <dcterms:modified xsi:type="dcterms:W3CDTF">2015-08-07T12:02:07Z</dcterms:modified>
</cp:coreProperties>
</file>