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" i="1" l="1"/>
  <c r="Q13" i="1"/>
  <c r="Q14" i="1"/>
  <c r="Q15" i="1"/>
  <c r="Q16" i="1"/>
  <c r="Q17" i="1"/>
  <c r="Q18" i="1"/>
  <c r="Q19" i="1"/>
  <c r="Q20" i="1"/>
  <c r="Q21" i="1"/>
  <c r="K25" i="1"/>
  <c r="N25" i="1"/>
  <c r="P25" i="1" s="1"/>
  <c r="N22" i="1"/>
  <c r="N17" i="1"/>
  <c r="N18" i="1"/>
  <c r="N19" i="1"/>
  <c r="N20" i="1"/>
  <c r="N21" i="1"/>
  <c r="N16" i="1"/>
  <c r="I19" i="1"/>
  <c r="P19" i="1" s="1"/>
  <c r="E19" i="1"/>
  <c r="I18" i="1"/>
  <c r="P18" i="1" s="1"/>
  <c r="E18" i="1"/>
  <c r="K18" i="1" l="1"/>
  <c r="L18" i="1" s="1"/>
  <c r="K19" i="1"/>
  <c r="L19" i="1" s="1"/>
  <c r="P20" i="1" l="1"/>
  <c r="P21" i="1"/>
  <c r="I14" i="1" l="1"/>
  <c r="P14" i="1" s="1"/>
  <c r="E12" i="1" l="1"/>
  <c r="E13" i="1"/>
  <c r="E14" i="1"/>
  <c r="E15" i="1"/>
  <c r="E16" i="1"/>
  <c r="E17" i="1"/>
  <c r="E20" i="1"/>
  <c r="E21" i="1"/>
  <c r="E11" i="1"/>
  <c r="I21" i="1" l="1"/>
  <c r="I20" i="1"/>
  <c r="I17" i="1"/>
  <c r="P17" i="1" s="1"/>
  <c r="I16" i="1"/>
  <c r="P16" i="1" s="1"/>
  <c r="I15" i="1"/>
  <c r="P15" i="1" s="1"/>
  <c r="I13" i="1"/>
  <c r="P13" i="1" s="1"/>
  <c r="I12" i="1"/>
  <c r="P12" i="1" s="1"/>
  <c r="I11" i="1"/>
  <c r="P11" i="1" s="1"/>
  <c r="Q11" i="1" s="1"/>
  <c r="I22" i="1" l="1"/>
  <c r="K20" i="1"/>
  <c r="L20" i="1" s="1"/>
  <c r="K11" i="1"/>
  <c r="K21" i="1"/>
  <c r="L21" i="1" s="1"/>
  <c r="K17" i="1"/>
  <c r="L17" i="1" s="1"/>
  <c r="E22" i="1"/>
  <c r="E25" i="1" s="1"/>
  <c r="K16" i="1"/>
  <c r="L16" i="1" s="1"/>
  <c r="K15" i="1"/>
  <c r="L15" i="1" s="1"/>
  <c r="K14" i="1"/>
  <c r="L14" i="1" s="1"/>
  <c r="K13" i="1"/>
  <c r="L13" i="1" s="1"/>
  <c r="K12" i="1"/>
  <c r="L12" i="1" s="1"/>
  <c r="P22" i="1" l="1"/>
  <c r="Q22" i="1" s="1"/>
  <c r="I25" i="1"/>
  <c r="L11" i="1"/>
  <c r="L25" i="1"/>
  <c r="K22" i="1"/>
  <c r="L22" i="1" s="1"/>
  <c r="Q25" i="1" l="1"/>
</calcChain>
</file>

<file path=xl/sharedStrings.xml><?xml version="1.0" encoding="utf-8"?>
<sst xmlns="http://schemas.openxmlformats.org/spreadsheetml/2006/main" count="50" uniqueCount="35">
  <si>
    <t>%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</si>
  <si>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</si>
  <si>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</si>
  <si>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</si>
  <si>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</si>
  <si>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</si>
  <si>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</si>
  <si>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</si>
  <si>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</si>
  <si>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</si>
  <si>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</si>
  <si>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</si>
  <si>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</si>
  <si>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</si>
  <si>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</si>
  <si>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</si>
  <si>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</si>
  <si>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</si>
  <si>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</si>
  <si>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</si>
  <si>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</si>
  <si>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</si>
  <si>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</si>
  <si>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</si>
  <si>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</si>
  <si>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Status</t>
  </si>
  <si>
    <t>College of Charleston, SC</t>
  </si>
  <si>
    <t>MWE</t>
  </si>
  <si>
    <t>SPC-800</t>
  </si>
  <si>
    <t>Arm-1020P</t>
  </si>
  <si>
    <t>SDT-2</t>
  </si>
  <si>
    <t>Filters (National)</t>
  </si>
  <si>
    <t>Filters (Peidmont))</t>
  </si>
  <si>
    <t>Filters (RSE)</t>
  </si>
  <si>
    <t>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</si>
</sst>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4" xfId="0" applyNumberFormat="1" applyFont="1" applyBorder="1"/>
    <xf numFmtId="0" fontId="0" fillId="0" borderId="5" xfId="0" applyBorder="1"/>
    <xf numFmtId="9" fontId="2" fillId="0" borderId="6" xfId="1" applyFont="1" applyBorder="1"/>
    <xf numFmtId="0" fontId="0" fillId="2" borderId="7" xfId="0" applyFill="1" applyBorder="1"/>
    <xf numFmtId="0" fontId="0" fillId="0" borderId="8" xfId="0" applyBorder="1"/>
    <xf numFmtId="0" fontId="0" fillId="2" borderId="8" xfId="0" applyFill="1" applyBorder="1" applyAlignment="1">
      <alignment horizontal="right"/>
    </xf>
    <xf numFmtId="0" fontId="0" fillId="2" borderId="9" xfId="0" applyFill="1" applyBorder="1"/>
    <xf numFmtId="0" fontId="0" fillId="0" borderId="10" xfId="0" applyBorder="1" applyAlignment="1">
      <alignment horizontal="center"/>
    </xf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2" fillId="0" borderId="10" xfId="0" applyFont="1" applyBorder="1"/>
    <xf numFmtId="0" fontId="2" fillId="0" borderId="0" xfId="0" applyFont="1" applyBorder="1"/>
    <xf numFmtId="1" fontId="0" fillId="0" borderId="10" xfId="0" applyNumberFormat="1" applyBorder="1"/>
    <xf numFmtId="0" fontId="5" fillId="0" borderId="0" xfId="0" applyFont="1" applyBorder="1"/>
    <xf numFmtId="14" fontId="6" fillId="0" borderId="0" xfId="0" applyNumberFormat="1" applyFont="1" applyAlignment="1">
      <alignment horizontal="left"/>
    </xf>
    <xf numFmtId="9" fontId="0" fillId="0" borderId="11" xfId="0" applyNumberFormat="1" applyBorder="1"/>
    <xf numFmtId="9" fontId="5" fillId="0" borderId="11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abSelected="1" workbookViewId="0">
      <selection activeCell="G16" sqref="G16"/>
    </sheetView>
  </sheetViews>
  <sheetFormatPr defaultRowHeight="15" x14ac:dyDescent="0.25"/>
  <cols>
    <col min="1" max="1" width="13.28515625" customWidth="1"/>
    <col min="2" max="2" width="27.5703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</cols>
  <sheetData>
    <row r="1" spans="1:17" ht="24" x14ac:dyDescent="0.4">
      <c r="A1" s="12"/>
      <c r="B1" s="14" t="s">
        <v>24</v>
      </c>
      <c r="C1" s="13"/>
    </row>
    <row r="4" spans="1:17" x14ac:dyDescent="0.25">
      <c r="A4" t="s">
        <v>1</v>
      </c>
      <c r="B4" t="s">
        <v>26</v>
      </c>
    </row>
    <row r="5" spans="1:17" x14ac:dyDescent="0.25">
      <c r="A5" t="s">
        <v>2</v>
      </c>
      <c r="B5" s="15">
        <v>42163</v>
      </c>
    </row>
    <row r="6" spans="1:17" x14ac:dyDescent="0.25">
      <c r="A6" t="s">
        <v>25</v>
      </c>
      <c r="B6" s="32" t="s">
        <v>34</v>
      </c>
    </row>
    <row r="7" spans="1:17" x14ac:dyDescent="0.25">
      <c r="A7" t="s">
        <v>17</v>
      </c>
      <c r="B7" s="16" t="s">
        <v>27</v>
      </c>
    </row>
    <row r="8" spans="1:17" ht="15.75" thickBot="1" x14ac:dyDescent="0.3">
      <c r="A8" t="s">
        <v>18</v>
      </c>
      <c r="B8" s="16">
        <v>22401</v>
      </c>
    </row>
    <row r="9" spans="1:17" x14ac:dyDescent="0.25">
      <c r="A9" t="s">
        <v>19</v>
      </c>
      <c r="B9" s="16">
        <v>0</v>
      </c>
      <c r="C9" s="4" t="s">
        <v>14</v>
      </c>
      <c r="D9" s="4"/>
      <c r="E9" s="4"/>
      <c r="G9" s="4" t="s">
        <v>11</v>
      </c>
      <c r="H9" s="4"/>
      <c r="I9" s="4"/>
      <c r="K9" s="4" t="s">
        <v>12</v>
      </c>
      <c r="L9" s="4"/>
      <c r="N9" s="20" t="s">
        <v>15</v>
      </c>
      <c r="O9" s="21"/>
      <c r="P9" s="22" t="s">
        <v>16</v>
      </c>
      <c r="Q9" s="23"/>
    </row>
    <row r="10" spans="1:17" x14ac:dyDescent="0.25">
      <c r="C10" s="3" t="s">
        <v>6</v>
      </c>
      <c r="D10" s="3" t="s">
        <v>8</v>
      </c>
      <c r="E10" s="3" t="s">
        <v>9</v>
      </c>
      <c r="F10" s="3"/>
      <c r="G10" s="3" t="s">
        <v>7</v>
      </c>
      <c r="H10" s="3" t="s">
        <v>8</v>
      </c>
      <c r="I10" s="3" t="s">
        <v>10</v>
      </c>
      <c r="J10" s="3"/>
      <c r="K10" s="3" t="s">
        <v>13</v>
      </c>
      <c r="L10" s="5" t="s">
        <v>0</v>
      </c>
      <c r="N10" s="24" t="s">
        <v>13</v>
      </c>
      <c r="O10" s="25"/>
      <c r="P10" s="25" t="s">
        <v>13</v>
      </c>
      <c r="Q10" s="26" t="s">
        <v>0</v>
      </c>
    </row>
    <row r="11" spans="1:17" x14ac:dyDescent="0.25">
      <c r="A11" t="s">
        <v>3</v>
      </c>
      <c r="B11" t="s">
        <v>28</v>
      </c>
      <c r="C11">
        <v>1732</v>
      </c>
      <c r="D11">
        <v>2</v>
      </c>
      <c r="E11" s="9">
        <f>D11*C11</f>
        <v>3464</v>
      </c>
      <c r="G11">
        <v>2574</v>
      </c>
      <c r="H11">
        <v>2</v>
      </c>
      <c r="I11">
        <f t="shared" ref="I11:I21" si="0">D11*G11</f>
        <v>5148</v>
      </c>
      <c r="K11">
        <f t="shared" ref="K11:K21" si="1">I11-E11</f>
        <v>1684</v>
      </c>
      <c r="L11" s="2">
        <f t="shared" ref="L11:L21" si="2">K11/E11</f>
        <v>0.48614318706697457</v>
      </c>
      <c r="N11" s="27">
        <v>1732</v>
      </c>
      <c r="O11" s="25"/>
      <c r="P11" s="25">
        <f>I11-N11</f>
        <v>3416</v>
      </c>
      <c r="Q11" s="33">
        <f>P11/N11</f>
        <v>1.9722863741339491</v>
      </c>
    </row>
    <row r="12" spans="1:17" x14ac:dyDescent="0.25">
      <c r="A12" t="s">
        <v>3</v>
      </c>
      <c r="B12" t="s">
        <v>29</v>
      </c>
      <c r="C12">
        <v>216</v>
      </c>
      <c r="D12">
        <v>4</v>
      </c>
      <c r="E12" s="9">
        <f t="shared" ref="E12:E21" si="3">D12*C12</f>
        <v>864</v>
      </c>
      <c r="G12">
        <v>0</v>
      </c>
      <c r="H12">
        <v>2</v>
      </c>
      <c r="I12">
        <f t="shared" si="0"/>
        <v>0</v>
      </c>
      <c r="K12">
        <f t="shared" si="1"/>
        <v>-864</v>
      </c>
      <c r="L12" s="2">
        <f t="shared" si="2"/>
        <v>-1</v>
      </c>
      <c r="N12" s="27">
        <v>864</v>
      </c>
      <c r="O12" s="25"/>
      <c r="P12" s="25">
        <f t="shared" ref="P12:P22" si="4">I12-N12</f>
        <v>-864</v>
      </c>
      <c r="Q12" s="33">
        <f t="shared" ref="Q12:Q21" si="5">P12/N12</f>
        <v>-1</v>
      </c>
    </row>
    <row r="13" spans="1:17" x14ac:dyDescent="0.25">
      <c r="A13" t="s">
        <v>3</v>
      </c>
      <c r="B13" t="s">
        <v>30</v>
      </c>
      <c r="C13">
        <v>2478</v>
      </c>
      <c r="D13">
        <v>1</v>
      </c>
      <c r="E13" s="9">
        <f t="shared" si="3"/>
        <v>2478</v>
      </c>
      <c r="G13">
        <v>5900</v>
      </c>
      <c r="H13">
        <v>1</v>
      </c>
      <c r="I13">
        <f t="shared" si="0"/>
        <v>5900</v>
      </c>
      <c r="K13">
        <f t="shared" si="1"/>
        <v>3422</v>
      </c>
      <c r="L13" s="2">
        <f t="shared" si="2"/>
        <v>1.3809523809523809</v>
      </c>
      <c r="N13" s="27">
        <v>2478</v>
      </c>
      <c r="O13" s="25"/>
      <c r="P13" s="25">
        <f t="shared" si="4"/>
        <v>3422</v>
      </c>
      <c r="Q13" s="33">
        <f t="shared" si="5"/>
        <v>1.3809523809523809</v>
      </c>
    </row>
    <row r="14" spans="1:17" x14ac:dyDescent="0.25">
      <c r="A14" t="s">
        <v>3</v>
      </c>
      <c r="B14" t="s">
        <v>30</v>
      </c>
      <c r="C14">
        <v>2516</v>
      </c>
      <c r="D14">
        <v>1</v>
      </c>
      <c r="E14" s="9">
        <f t="shared" si="3"/>
        <v>2516</v>
      </c>
      <c r="G14">
        <v>5200</v>
      </c>
      <c r="H14">
        <v>1</v>
      </c>
      <c r="I14">
        <f t="shared" si="0"/>
        <v>5200</v>
      </c>
      <c r="K14">
        <f t="shared" si="1"/>
        <v>2684</v>
      </c>
      <c r="L14" s="2">
        <f t="shared" si="2"/>
        <v>1.066772655007949</v>
      </c>
      <c r="N14" s="27">
        <v>2516</v>
      </c>
      <c r="O14" s="25"/>
      <c r="P14" s="25">
        <f t="shared" si="4"/>
        <v>2684</v>
      </c>
      <c r="Q14" s="33">
        <f t="shared" si="5"/>
        <v>1.066772655007949</v>
      </c>
    </row>
    <row r="15" spans="1:17" x14ac:dyDescent="0.25">
      <c r="A15" t="s">
        <v>3</v>
      </c>
      <c r="B15" t="s">
        <v>30</v>
      </c>
      <c r="C15">
        <v>2499</v>
      </c>
      <c r="D15">
        <v>1</v>
      </c>
      <c r="E15" s="9">
        <f t="shared" si="3"/>
        <v>2499</v>
      </c>
      <c r="G15">
        <v>5900</v>
      </c>
      <c r="H15">
        <v>1</v>
      </c>
      <c r="I15">
        <f t="shared" si="0"/>
        <v>5900</v>
      </c>
      <c r="K15">
        <f t="shared" si="1"/>
        <v>3401</v>
      </c>
      <c r="L15" s="2">
        <f t="shared" si="2"/>
        <v>1.3609443777511003</v>
      </c>
      <c r="N15" s="27">
        <v>2499</v>
      </c>
      <c r="O15" s="25"/>
      <c r="P15" s="25">
        <f t="shared" si="4"/>
        <v>3401</v>
      </c>
      <c r="Q15" s="33">
        <f t="shared" si="5"/>
        <v>1.3609443777511003</v>
      </c>
    </row>
    <row r="16" spans="1:17" x14ac:dyDescent="0.25">
      <c r="A16" t="s">
        <v>3</v>
      </c>
      <c r="B16" t="s">
        <v>30</v>
      </c>
      <c r="C16">
        <v>2713</v>
      </c>
      <c r="D16">
        <v>1</v>
      </c>
      <c r="E16" s="9">
        <f t="shared" si="3"/>
        <v>2713</v>
      </c>
      <c r="G16">
        <v>5900</v>
      </c>
      <c r="H16">
        <v>1</v>
      </c>
      <c r="I16">
        <f t="shared" si="0"/>
        <v>5900</v>
      </c>
      <c r="K16">
        <f t="shared" si="1"/>
        <v>3187</v>
      </c>
      <c r="L16" s="2">
        <f t="shared" si="2"/>
        <v>1.1747143383708072</v>
      </c>
      <c r="N16" s="30">
        <f>E16</f>
        <v>2713</v>
      </c>
      <c r="O16" s="25"/>
      <c r="P16" s="25">
        <f t="shared" si="4"/>
        <v>3187</v>
      </c>
      <c r="Q16" s="33">
        <f t="shared" si="5"/>
        <v>1.1747143383708072</v>
      </c>
    </row>
    <row r="17" spans="1:17" x14ac:dyDescent="0.25">
      <c r="A17" t="s">
        <v>3</v>
      </c>
      <c r="B17" t="s">
        <v>31</v>
      </c>
      <c r="C17">
        <v>53</v>
      </c>
      <c r="D17">
        <v>1</v>
      </c>
      <c r="E17" s="9">
        <f t="shared" si="3"/>
        <v>53</v>
      </c>
      <c r="G17">
        <v>0</v>
      </c>
      <c r="I17">
        <f t="shared" si="0"/>
        <v>0</v>
      </c>
      <c r="K17">
        <f t="shared" si="1"/>
        <v>-53</v>
      </c>
      <c r="L17" s="2">
        <f t="shared" si="2"/>
        <v>-1</v>
      </c>
      <c r="N17" s="30">
        <f t="shared" ref="N17:N21" si="6">E17</f>
        <v>53</v>
      </c>
      <c r="O17" s="25"/>
      <c r="P17" s="25">
        <f t="shared" si="4"/>
        <v>-53</v>
      </c>
      <c r="Q17" s="33">
        <f t="shared" si="5"/>
        <v>-1</v>
      </c>
    </row>
    <row r="18" spans="1:17" x14ac:dyDescent="0.25">
      <c r="A18" t="s">
        <v>3</v>
      </c>
      <c r="B18" t="s">
        <v>32</v>
      </c>
      <c r="C18">
        <v>238</v>
      </c>
      <c r="D18">
        <v>1</v>
      </c>
      <c r="E18" s="9">
        <f t="shared" ref="E18:E19" si="7">D18*C18</f>
        <v>238</v>
      </c>
      <c r="G18">
        <v>0</v>
      </c>
      <c r="I18">
        <f t="shared" ref="I18:I19" si="8">D18*G18</f>
        <v>0</v>
      </c>
      <c r="K18">
        <f t="shared" ref="K18:K19" si="9">I18-E18</f>
        <v>-238</v>
      </c>
      <c r="L18" s="2">
        <f t="shared" ref="L18:L19" si="10">K18/E18</f>
        <v>-1</v>
      </c>
      <c r="N18" s="30">
        <f t="shared" si="6"/>
        <v>238</v>
      </c>
      <c r="O18" s="25"/>
      <c r="P18" s="25">
        <f t="shared" ref="P18:P19" si="11">I18-N18</f>
        <v>-238</v>
      </c>
      <c r="Q18" s="33">
        <f t="shared" si="5"/>
        <v>-1</v>
      </c>
    </row>
    <row r="19" spans="1:17" x14ac:dyDescent="0.25">
      <c r="A19" t="s">
        <v>3</v>
      </c>
      <c r="B19" t="s">
        <v>33</v>
      </c>
      <c r="C19">
        <v>225</v>
      </c>
      <c r="D19">
        <v>1</v>
      </c>
      <c r="E19" s="9">
        <f t="shared" si="7"/>
        <v>225</v>
      </c>
      <c r="G19">
        <v>0</v>
      </c>
      <c r="I19">
        <f t="shared" si="8"/>
        <v>0</v>
      </c>
      <c r="K19">
        <f t="shared" si="9"/>
        <v>-225</v>
      </c>
      <c r="L19" s="2">
        <f t="shared" si="10"/>
        <v>-1</v>
      </c>
      <c r="N19" s="30">
        <f t="shared" si="6"/>
        <v>225</v>
      </c>
      <c r="O19" s="25"/>
      <c r="P19" s="25">
        <f t="shared" si="11"/>
        <v>-225</v>
      </c>
      <c r="Q19" s="33">
        <f t="shared" si="5"/>
        <v>-1</v>
      </c>
    </row>
    <row r="20" spans="1:17" x14ac:dyDescent="0.25">
      <c r="A20" t="s">
        <v>4</v>
      </c>
      <c r="E20" s="9">
        <f t="shared" si="3"/>
        <v>0</v>
      </c>
      <c r="I20">
        <f t="shared" si="0"/>
        <v>0</v>
      </c>
      <c r="K20">
        <f t="shared" si="1"/>
        <v>0</v>
      </c>
      <c r="L20" s="2" t="e">
        <f t="shared" si="2"/>
        <v>#DIV/0!</v>
      </c>
      <c r="N20" s="30">
        <f t="shared" si="6"/>
        <v>0</v>
      </c>
      <c r="O20" s="25"/>
      <c r="P20" s="25">
        <f t="shared" si="4"/>
        <v>0</v>
      </c>
      <c r="Q20" s="33" t="e">
        <f t="shared" si="5"/>
        <v>#DIV/0!</v>
      </c>
    </row>
    <row r="21" spans="1:17" x14ac:dyDescent="0.25">
      <c r="A21" t="s">
        <v>5</v>
      </c>
      <c r="E21" s="9">
        <f t="shared" si="3"/>
        <v>0</v>
      </c>
      <c r="I21">
        <f t="shared" si="0"/>
        <v>0</v>
      </c>
      <c r="K21">
        <f t="shared" si="1"/>
        <v>0</v>
      </c>
      <c r="L21" s="2" t="e">
        <f t="shared" si="2"/>
        <v>#DIV/0!</v>
      </c>
      <c r="N21" s="30">
        <f t="shared" si="6"/>
        <v>0</v>
      </c>
      <c r="O21" s="25"/>
      <c r="P21" s="25">
        <f t="shared" si="4"/>
        <v>0</v>
      </c>
      <c r="Q21" s="33" t="e">
        <f t="shared" si="5"/>
        <v>#DIV/0!</v>
      </c>
    </row>
    <row r="22" spans="1:17" s="6" customFormat="1" ht="15.75" x14ac:dyDescent="0.25">
      <c r="B22" s="6" t="s">
        <v>20</v>
      </c>
      <c r="E22" s="6">
        <f>SUM(E11:E21)</f>
        <v>15050</v>
      </c>
      <c r="I22" s="6">
        <f>SUM(I11:I21)</f>
        <v>28048</v>
      </c>
      <c r="K22" s="6">
        <f>I22-E22</f>
        <v>12998</v>
      </c>
      <c r="L22" s="7">
        <f>K22/E22</f>
        <v>0.86365448504983389</v>
      </c>
      <c r="N22" s="28">
        <f>SUM(N11:N21)</f>
        <v>13318</v>
      </c>
      <c r="O22" s="29"/>
      <c r="P22" s="31">
        <f t="shared" si="4"/>
        <v>14730</v>
      </c>
      <c r="Q22" s="34">
        <f>P22/N22</f>
        <v>1.106021925213996</v>
      </c>
    </row>
    <row r="23" spans="1:17" x14ac:dyDescent="0.25">
      <c r="A23" t="s">
        <v>21</v>
      </c>
      <c r="E23">
        <v>0</v>
      </c>
      <c r="N23" s="27"/>
      <c r="O23" s="25"/>
      <c r="P23" s="25"/>
      <c r="Q23" s="26"/>
    </row>
    <row r="24" spans="1:17" ht="30" x14ac:dyDescent="0.25">
      <c r="A24" s="10" t="s">
        <v>22</v>
      </c>
      <c r="C24">
        <v>3474</v>
      </c>
      <c r="D24">
        <v>1</v>
      </c>
      <c r="E24">
        <v>3474</v>
      </c>
      <c r="I24">
        <v>0</v>
      </c>
      <c r="N24" s="27">
        <v>3474</v>
      </c>
      <c r="O24" s="25"/>
      <c r="P24" s="25"/>
      <c r="Q24" s="26"/>
    </row>
    <row r="25" spans="1:17" ht="16.5" thickBot="1" x14ac:dyDescent="0.3">
      <c r="B25" s="6" t="s">
        <v>23</v>
      </c>
      <c r="E25" s="11">
        <f>SUM(E22,E23:E24)</f>
        <v>18524</v>
      </c>
      <c r="F25" s="8"/>
      <c r="G25" s="8"/>
      <c r="H25" s="8"/>
      <c r="I25" s="11">
        <f>SUM(I22,I23:I24)</f>
        <v>28048</v>
      </c>
      <c r="J25" s="8"/>
      <c r="K25" s="6">
        <f>I25-E25</f>
        <v>9524</v>
      </c>
      <c r="L25" s="7">
        <f>K25/E25</f>
        <v>0.51414381343122439</v>
      </c>
      <c r="N25" s="17">
        <f>SUM(N22:N24)</f>
        <v>16792</v>
      </c>
      <c r="O25" s="18"/>
      <c r="P25" s="18">
        <f t="shared" ref="P25" si="12">I25-N25</f>
        <v>11256</v>
      </c>
      <c r="Q25" s="19">
        <f>P25/N25</f>
        <v>0.6703191996188661</v>
      </c>
    </row>
    <row r="29" spans="1:17" x14ac:dyDescent="0.25">
      <c r="L29" s="1"/>
    </row>
    <row r="30" spans="1:17" x14ac:dyDescent="0.25">
      <c r="L30" s="2"/>
    </row>
    <row r="31" spans="1:17" x14ac:dyDescent="0.25">
      <c r="L31" s="2"/>
    </row>
    <row r="32" spans="1:17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7" spans="12:12" x14ac:dyDescent="0.25">
      <c r="L37" s="2"/>
    </row>
    <row r="38" spans="12:12" x14ac:dyDescent="0.25">
      <c r="L38" s="2"/>
    </row>
    <row r="39" spans="12:12" x14ac:dyDescent="0.25">
      <c r="L39" s="2"/>
    </row>
    <row r="41" spans="12:12" x14ac:dyDescent="0.25">
      <c r="L41" s="2"/>
    </row>
  </sheetData>
  <printOptions gridLines="1"/>
  <pageMargins left="0.7" right="0.7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2015-07-01T11:53:34Z</cp:lastPrinted>
  <dcterms:created xsi:type="dcterms:W3CDTF">2015-02-25T16:23:54Z</dcterms:created>
  <dcterms:modified xsi:type="dcterms:W3CDTF">2015-07-01T12:02:45Z</dcterms:modified>
</cp:coreProperties>
</file>